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3'!$A$1:$S$75</definedName>
  </definedNames>
  <calcPr calcId="145621"/>
</workbook>
</file>

<file path=xl/calcChain.xml><?xml version="1.0" encoding="utf-8"?>
<calcChain xmlns="http://schemas.openxmlformats.org/spreadsheetml/2006/main">
  <c r="Q70" i="1" l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S66" i="1"/>
  <c r="R66" i="1"/>
  <c r="P66" i="1"/>
  <c r="O66" i="1"/>
  <c r="M66" i="1"/>
  <c r="L66" i="1"/>
  <c r="K66" i="1"/>
  <c r="I66" i="1"/>
  <c r="H66" i="1"/>
  <c r="F66" i="1"/>
  <c r="E66" i="1"/>
  <c r="C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S40" i="1"/>
  <c r="R40" i="1"/>
  <c r="P40" i="1"/>
  <c r="O40" i="1"/>
  <c r="M40" i="1"/>
  <c r="L40" i="1"/>
  <c r="K40" i="1"/>
  <c r="I40" i="1"/>
  <c r="H40" i="1"/>
  <c r="F40" i="1"/>
  <c r="E40" i="1"/>
  <c r="C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S30" i="1"/>
  <c r="R30" i="1"/>
  <c r="P30" i="1"/>
  <c r="O30" i="1"/>
  <c r="M30" i="1"/>
  <c r="L30" i="1"/>
  <c r="K30" i="1"/>
  <c r="I30" i="1"/>
  <c r="H30" i="1"/>
  <c r="F30" i="1"/>
  <c r="E30" i="1"/>
  <c r="C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S19" i="1"/>
  <c r="R19" i="1"/>
  <c r="P19" i="1"/>
  <c r="O19" i="1"/>
  <c r="M19" i="1"/>
  <c r="L19" i="1"/>
  <c r="K19" i="1"/>
  <c r="I19" i="1"/>
  <c r="H19" i="1"/>
  <c r="F19" i="1"/>
  <c r="E19" i="1"/>
  <c r="C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I14" i="1" l="1"/>
  <c r="S14" i="1"/>
  <c r="D66" i="1"/>
  <c r="K14" i="1"/>
  <c r="M14" i="1"/>
  <c r="Q19" i="1"/>
  <c r="D30" i="1"/>
  <c r="G19" i="1"/>
  <c r="D40" i="1"/>
  <c r="C14" i="1"/>
  <c r="Q15" i="1"/>
  <c r="G15" i="1"/>
  <c r="G14" i="1" s="1"/>
  <c r="E14" i="1"/>
  <c r="O14" i="1"/>
  <c r="N19" i="1"/>
  <c r="D19" i="1"/>
  <c r="J19" i="1"/>
  <c r="J30" i="1"/>
  <c r="Q30" i="1"/>
  <c r="G30" i="1"/>
  <c r="N30" i="1"/>
  <c r="J40" i="1"/>
  <c r="Q40" i="1"/>
  <c r="G40" i="1"/>
  <c r="N40" i="1"/>
  <c r="J66" i="1"/>
  <c r="Q66" i="1"/>
  <c r="G66" i="1"/>
  <c r="N66" i="1"/>
  <c r="N15" i="1"/>
  <c r="D15" i="1"/>
  <c r="J15" i="1"/>
  <c r="H14" i="1"/>
  <c r="L14" i="1"/>
  <c r="P14" i="1"/>
  <c r="F14" i="1"/>
  <c r="R14" i="1"/>
  <c r="D14" i="1" l="1"/>
  <c r="J14" i="1"/>
  <c r="N14" i="1"/>
  <c r="Q14" i="1"/>
</calcChain>
</file>

<file path=xl/sharedStrings.xml><?xml version="1.0" encoding="utf-8"?>
<sst xmlns="http://schemas.openxmlformats.org/spreadsheetml/2006/main" count="148" uniqueCount="129">
  <si>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</si>
  <si>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</si>
  <si>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</si>
  <si>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</si>
  <si>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</si>
  <si>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</si>
  <si>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</si>
  <si>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</si>
  <si>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</si>
  <si>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</si>
  <si>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</si>
  <si>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</si>
  <si>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</si>
  <si>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</si>
  <si>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</si>
  <si>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</si>
  <si>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</si>
  <si>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</si>
  <si>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</si>
  <si>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</si>
  <si>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</si>
  <si>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</si>
  <si>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</si>
  <si>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</si>
  <si>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</si>
  <si>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</si>
  <si>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</si>
  <si>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</si>
  <si>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</si>
  <si>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</si>
  <si>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</si>
  <si>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</si>
  <si>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</si>
  <si>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</si>
  <si>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</si>
  <si>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</si>
  <si>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</si>
  <si>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</si>
  <si>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</si>
  <si>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</si>
  <si>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</si>
  <si>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</si>
  <si>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</si>
  <si>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</si>
  <si>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</si>
  <si>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</si>
  <si>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</si>
  <si>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</si>
  <si>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</si>
  <si>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</si>
  <si>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</si>
  <si>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</si>
  <si>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</si>
  <si>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</si>
  <si>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</si>
  <si>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</si>
  <si>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</si>
  <si>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</si>
  <si>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</si>
  <si>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</si>
  <si>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</si>
  <si>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</si>
  <si>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</si>
  <si>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</si>
  <si>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</si>
  <si>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</si>
  <si>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</si>
  <si>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</si>
  <si>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</si>
  <si>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</si>
  <si>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</si>
  <si>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</si>
  <si>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</si>
  <si>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</si>
  <si>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</si>
  <si>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</si>
  <si>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</si>
  <si>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</si>
  <si>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</si>
  <si>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</si>
  <si>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</si>
  <si>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</si>
  <si>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</si>
  <si>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</si>
  <si>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</si>
  <si>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</si>
  <si>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</si>
  <si>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</si>
  <si>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</si>
  <si>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</si>
  <si>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</si>
  <si>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</si>
  <si>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</si>
  <si>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</si>
  <si>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</si>
  <si>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</si>
  <si>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</si>
  <si>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</si>
  <si>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</si>
  <si>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</si>
  <si>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</si>
  <si>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</si>
  <si>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</si>
  <si>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</si>
  <si>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</si>
  <si>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</si>
  <si>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</si>
  <si>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</si>
  <si>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</si>
  <si>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</si>
  <si>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</si>
  <si>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</si>
  <si>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</si>
  <si>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 муниципальному округу</t>
  </si>
  <si>
    <t>Итого по Мурашинскому  муниципальному округу</t>
  </si>
  <si>
    <t>4.25</t>
  </si>
  <si>
    <t>№   п/п</t>
  </si>
  <si>
    <t>__________________________</t>
  </si>
  <si>
    <t>Объем финансирования на возмещение части стоимости жилых помещений (справочно)</t>
  </si>
  <si>
    <t>5.</t>
  </si>
  <si>
    <t>5.1</t>
  </si>
  <si>
    <t>5.2</t>
  </si>
  <si>
    <t>5.3</t>
  </si>
  <si>
    <t>5.44</t>
  </si>
  <si>
    <t>Всего по этапу 2023 года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</si>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</sst>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4" fontId="0" fillId="3" borderId="0" xfId="0" applyNumberFormat="1" applyFill="1"/>
    <xf numFmtId="3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view="pageLayout" zoomScale="50" zoomScaleNormal="60" zoomScaleSheetLayoutView="55" zoomScalePageLayoutView="50" workbookViewId="0">
      <selection activeCell="M71" sqref="A71:S75"/>
    </sheetView>
  </sheetViews>
  <sheetFormatPr defaultRowHeight="15" x14ac:dyDescent="0.25"/>
  <cols>
    <col min="1" max="1" width="7.140625" style="6" customWidth="1"/>
    <col min="2" max="2" width="50.7109375" style="7" customWidth="1"/>
    <col min="3" max="3" width="15.5703125" style="6" customWidth="1"/>
    <col min="4" max="4" width="13.140625" style="6" customWidth="1"/>
    <col min="5" max="5" width="17" style="6" customWidth="1"/>
    <col min="6" max="6" width="15.42578125" style="6" customWidth="1"/>
    <col min="7" max="7" width="16.5703125" style="6" customWidth="1"/>
    <col min="8" max="8" width="15" style="6" customWidth="1"/>
    <col min="9" max="9" width="18.42578125" style="6" customWidth="1"/>
    <col min="10" max="10" width="21.85546875" style="6" customWidth="1"/>
    <col min="11" max="11" width="23.140625" style="6" customWidth="1"/>
    <col min="12" max="12" width="21.7109375" style="6" customWidth="1"/>
    <col min="13" max="13" width="20.7109375" style="6" customWidth="1"/>
    <col min="14" max="14" width="14" style="6" customWidth="1"/>
    <col min="15" max="15" width="17.85546875" style="6" customWidth="1"/>
    <col min="16" max="16" width="19.28515625" style="6" customWidth="1"/>
    <col min="17" max="17" width="12.5703125" style="6" customWidth="1"/>
    <col min="18" max="18" width="17.42578125" style="6" customWidth="1"/>
    <col min="19" max="19" width="20.7109375" style="6" customWidth="1"/>
  </cols>
  <sheetData>
    <row r="1" spans="1:19" ht="45" customHeight="1" x14ac:dyDescent="0.55000000000000004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 t="s">
        <v>7</v>
      </c>
      <c r="R1" s="36"/>
      <c r="S1" s="36"/>
    </row>
    <row r="2" spans="1:19" ht="60.75" customHeight="1" x14ac:dyDescent="0.55000000000000004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35.25" customHeight="1" x14ac:dyDescent="0.5500000000000000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6" t="s">
        <v>7</v>
      </c>
      <c r="R3" s="36"/>
      <c r="S3" s="36"/>
    </row>
    <row r="4" spans="1:19" ht="54.75" customHeight="1" x14ac:dyDescent="0.5500000000000000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35.25" customHeight="1" x14ac:dyDescent="0.5500000000000000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89</v>
      </c>
      <c r="R5" s="4"/>
      <c r="S5" s="5"/>
    </row>
    <row r="6" spans="1:19" ht="130.5" customHeight="1" x14ac:dyDescent="0.55000000000000004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4"/>
      <c r="R6" s="34"/>
      <c r="S6" s="34"/>
    </row>
    <row r="7" spans="1:19" ht="39.75" x14ac:dyDescent="0.25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39" customHeight="1" x14ac:dyDescent="0.25">
      <c r="A8" s="35" t="s">
        <v>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84.75" customHeight="1" x14ac:dyDescent="0.25"/>
    <row r="10" spans="1:19" ht="36" customHeight="1" x14ac:dyDescent="0.25">
      <c r="A10" s="33" t="s">
        <v>116</v>
      </c>
      <c r="B10" s="33" t="s">
        <v>75</v>
      </c>
      <c r="C10" s="33" t="s">
        <v>10</v>
      </c>
      <c r="D10" s="33" t="s">
        <v>0</v>
      </c>
      <c r="E10" s="33"/>
      <c r="F10" s="33"/>
      <c r="G10" s="33" t="s">
        <v>1</v>
      </c>
      <c r="H10" s="33"/>
      <c r="I10" s="33"/>
      <c r="J10" s="33" t="s">
        <v>87</v>
      </c>
      <c r="K10" s="33"/>
      <c r="L10" s="33"/>
      <c r="M10" s="33"/>
      <c r="N10" s="33" t="s">
        <v>66</v>
      </c>
      <c r="O10" s="33"/>
      <c r="P10" s="33"/>
      <c r="Q10" s="33" t="s">
        <v>118</v>
      </c>
      <c r="R10" s="33"/>
      <c r="S10" s="33"/>
    </row>
    <row r="11" spans="1:19" ht="16.5" customHeight="1" x14ac:dyDescent="0.25">
      <c r="A11" s="33"/>
      <c r="B11" s="33"/>
      <c r="C11" s="33"/>
      <c r="D11" s="33" t="s">
        <v>84</v>
      </c>
      <c r="E11" s="33" t="s">
        <v>2</v>
      </c>
      <c r="F11" s="33"/>
      <c r="G11" s="33" t="s">
        <v>85</v>
      </c>
      <c r="H11" s="33" t="s">
        <v>2</v>
      </c>
      <c r="I11" s="33"/>
      <c r="J11" s="33" t="s">
        <v>86</v>
      </c>
      <c r="K11" s="33" t="s">
        <v>2</v>
      </c>
      <c r="L11" s="33"/>
      <c r="M11" s="33"/>
      <c r="N11" s="33" t="s">
        <v>86</v>
      </c>
      <c r="O11" s="33" t="s">
        <v>2</v>
      </c>
      <c r="P11" s="33"/>
      <c r="Q11" s="33" t="s">
        <v>86</v>
      </c>
      <c r="R11" s="33" t="s">
        <v>2</v>
      </c>
      <c r="S11" s="33"/>
    </row>
    <row r="12" spans="1:19" ht="140.1" customHeight="1" x14ac:dyDescent="0.25">
      <c r="A12" s="33"/>
      <c r="B12" s="33"/>
      <c r="C12" s="33"/>
      <c r="D12" s="33"/>
      <c r="E12" s="8" t="s">
        <v>68</v>
      </c>
      <c r="F12" s="8" t="s">
        <v>11</v>
      </c>
      <c r="G12" s="33"/>
      <c r="H12" s="8" t="s">
        <v>73</v>
      </c>
      <c r="I12" s="8" t="s">
        <v>76</v>
      </c>
      <c r="J12" s="33"/>
      <c r="K12" s="8" t="s">
        <v>74</v>
      </c>
      <c r="L12" s="8" t="s">
        <v>77</v>
      </c>
      <c r="M12" s="8" t="s">
        <v>71</v>
      </c>
      <c r="N12" s="33"/>
      <c r="O12" s="8" t="s">
        <v>69</v>
      </c>
      <c r="P12" s="8" t="s">
        <v>70</v>
      </c>
      <c r="Q12" s="33"/>
      <c r="R12" s="8" t="s">
        <v>12</v>
      </c>
      <c r="S12" s="8" t="s">
        <v>72</v>
      </c>
    </row>
    <row r="13" spans="1:19" ht="18.75" customHeight="1" x14ac:dyDescent="0.25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10">
        <v>14</v>
      </c>
      <c r="O13" s="9">
        <v>15</v>
      </c>
      <c r="P13" s="10">
        <v>16</v>
      </c>
      <c r="Q13" s="10">
        <v>17</v>
      </c>
      <c r="R13" s="10">
        <v>18</v>
      </c>
      <c r="S13" s="10">
        <v>19</v>
      </c>
    </row>
    <row r="14" spans="1:19" ht="60.75" customHeight="1" x14ac:dyDescent="0.25">
      <c r="A14" s="11"/>
      <c r="B14" s="12" t="s">
        <v>110</v>
      </c>
      <c r="C14" s="25">
        <f>SUM(C15,C19,C30,C40,C66)</f>
        <v>7227</v>
      </c>
      <c r="D14" s="25">
        <f t="shared" ref="D14:S14" si="0">SUM(D15,D19,D30,D40,D66)</f>
        <v>3271</v>
      </c>
      <c r="E14" s="25">
        <f t="shared" si="0"/>
        <v>2073</v>
      </c>
      <c r="F14" s="25">
        <f t="shared" si="0"/>
        <v>1198</v>
      </c>
      <c r="G14" s="26">
        <f t="shared" si="0"/>
        <v>119112.37</v>
      </c>
      <c r="H14" s="26">
        <f t="shared" si="0"/>
        <v>72331.64</v>
      </c>
      <c r="I14" s="26">
        <f t="shared" si="0"/>
        <v>46780.73</v>
      </c>
      <c r="J14" s="26">
        <f t="shared" si="0"/>
        <v>7495386563.7599993</v>
      </c>
      <c r="K14" s="26">
        <f t="shared" si="0"/>
        <v>5748232542.6300001</v>
      </c>
      <c r="L14" s="26">
        <f t="shared" si="0"/>
        <v>1402979965.04</v>
      </c>
      <c r="M14" s="26">
        <f t="shared" si="0"/>
        <v>344174056.09000003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ht="45" customHeight="1" x14ac:dyDescent="0.25">
      <c r="A15" s="13" t="s">
        <v>67</v>
      </c>
      <c r="B15" s="14" t="s">
        <v>3</v>
      </c>
      <c r="C15" s="25">
        <f t="shared" ref="C15:S15" si="1">SUM(C16:C18)</f>
        <v>947</v>
      </c>
      <c r="D15" s="25">
        <f t="shared" si="1"/>
        <v>402</v>
      </c>
      <c r="E15" s="25">
        <f t="shared" si="1"/>
        <v>270</v>
      </c>
      <c r="F15" s="25">
        <f t="shared" si="1"/>
        <v>132</v>
      </c>
      <c r="G15" s="26">
        <f t="shared" si="1"/>
        <v>14628.45</v>
      </c>
      <c r="H15" s="26">
        <f t="shared" si="1"/>
        <v>9506.0499999999993</v>
      </c>
      <c r="I15" s="26">
        <f t="shared" si="1"/>
        <v>5122.3999999999996</v>
      </c>
      <c r="J15" s="26">
        <f t="shared" si="1"/>
        <v>534076223.69999999</v>
      </c>
      <c r="K15" s="26">
        <f t="shared" si="1"/>
        <v>490128295.40999997</v>
      </c>
      <c r="L15" s="26">
        <f t="shared" si="1"/>
        <v>4455767.42</v>
      </c>
      <c r="M15" s="26">
        <f t="shared" si="1"/>
        <v>39492160.869999997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ht="37.5" customHeight="1" x14ac:dyDescent="0.25">
      <c r="A16" s="13" t="s">
        <v>13</v>
      </c>
      <c r="B16" s="15" t="s">
        <v>14</v>
      </c>
      <c r="C16" s="25">
        <v>788</v>
      </c>
      <c r="D16" s="25">
        <f>E16+F16</f>
        <v>331</v>
      </c>
      <c r="E16" s="25">
        <v>219</v>
      </c>
      <c r="F16" s="25">
        <v>112</v>
      </c>
      <c r="G16" s="26">
        <f>H16+I16</f>
        <v>11900.75</v>
      </c>
      <c r="H16" s="26">
        <v>7599.75</v>
      </c>
      <c r="I16" s="26">
        <v>4301</v>
      </c>
      <c r="J16" s="26">
        <f>K16+L16+M16</f>
        <v>452516596.44999999</v>
      </c>
      <c r="K16" s="26">
        <v>409384319.76999998</v>
      </c>
      <c r="L16" s="26">
        <v>3721675.63</v>
      </c>
      <c r="M16" s="26">
        <v>39410601.049999997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ht="46.5" customHeight="1" x14ac:dyDescent="0.25">
      <c r="A17" s="13" t="s">
        <v>15</v>
      </c>
      <c r="B17" s="15" t="s">
        <v>54</v>
      </c>
      <c r="C17" s="25">
        <v>2</v>
      </c>
      <c r="D17" s="25">
        <f>E17+F17</f>
        <v>1</v>
      </c>
      <c r="E17" s="25">
        <v>0</v>
      </c>
      <c r="F17" s="25">
        <v>1</v>
      </c>
      <c r="G17" s="26">
        <f>H17+I17</f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ht="37.5" customHeight="1" x14ac:dyDescent="0.25">
      <c r="A18" s="13" t="s">
        <v>16</v>
      </c>
      <c r="B18" s="15" t="s">
        <v>42</v>
      </c>
      <c r="C18" s="25">
        <v>157</v>
      </c>
      <c r="D18" s="25">
        <f>E18+F18</f>
        <v>70</v>
      </c>
      <c r="E18" s="25">
        <v>51</v>
      </c>
      <c r="F18" s="25">
        <v>19</v>
      </c>
      <c r="G18" s="26">
        <f>H18+I18</f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ht="32.25" customHeight="1" x14ac:dyDescent="0.25">
      <c r="A19" s="13" t="s">
        <v>17</v>
      </c>
      <c r="B19" s="15" t="s">
        <v>4</v>
      </c>
      <c r="C19" s="25">
        <f t="shared" ref="C19:S19" si="2">SUM(C20:C29)</f>
        <v>442</v>
      </c>
      <c r="D19" s="25">
        <f t="shared" si="2"/>
        <v>233</v>
      </c>
      <c r="E19" s="25">
        <f t="shared" si="2"/>
        <v>116</v>
      </c>
      <c r="F19" s="25">
        <f t="shared" si="2"/>
        <v>117</v>
      </c>
      <c r="G19" s="26">
        <f t="shared" si="2"/>
        <v>9176.58</v>
      </c>
      <c r="H19" s="26">
        <f t="shared" si="2"/>
        <v>4457.16</v>
      </c>
      <c r="I19" s="26">
        <f t="shared" si="2"/>
        <v>4719.4199999999992</v>
      </c>
      <c r="J19" s="26">
        <f t="shared" si="2"/>
        <v>378713699.15999997</v>
      </c>
      <c r="K19" s="26">
        <f t="shared" si="2"/>
        <v>310062676.81</v>
      </c>
      <c r="L19" s="26">
        <f t="shared" si="2"/>
        <v>64654708.899999999</v>
      </c>
      <c r="M19" s="26">
        <f t="shared" si="2"/>
        <v>3996313.4499999997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ht="42" customHeight="1" x14ac:dyDescent="0.25">
      <c r="A20" s="13" t="s">
        <v>18</v>
      </c>
      <c r="B20" s="15" t="s">
        <v>43</v>
      </c>
      <c r="C20" s="25">
        <v>59</v>
      </c>
      <c r="D20" s="25">
        <f t="shared" ref="D20:D29" si="3">E20+F20</f>
        <v>22</v>
      </c>
      <c r="E20" s="25">
        <v>9</v>
      </c>
      <c r="F20" s="25">
        <v>13</v>
      </c>
      <c r="G20" s="26">
        <f t="shared" ref="G20:G29" si="4">H20+I20</f>
        <v>1070.2</v>
      </c>
      <c r="H20" s="26">
        <v>426.7</v>
      </c>
      <c r="I20" s="26">
        <v>643.5</v>
      </c>
      <c r="J20" s="26">
        <f t="shared" ref="J20:J29" si="5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6">O20+P20</f>
        <v>0</v>
      </c>
      <c r="O20" s="26">
        <v>0</v>
      </c>
      <c r="P20" s="26">
        <v>0</v>
      </c>
      <c r="Q20" s="26">
        <f t="shared" ref="Q20:Q29" si="7">R20+S20</f>
        <v>0</v>
      </c>
      <c r="R20" s="26">
        <v>0</v>
      </c>
      <c r="S20" s="26">
        <v>0</v>
      </c>
    </row>
    <row r="21" spans="1:19" ht="37.5" customHeight="1" x14ac:dyDescent="0.25">
      <c r="A21" s="13" t="s">
        <v>19</v>
      </c>
      <c r="B21" s="15" t="s">
        <v>44</v>
      </c>
      <c r="C21" s="25">
        <v>142</v>
      </c>
      <c r="D21" s="25">
        <f t="shared" si="3"/>
        <v>87</v>
      </c>
      <c r="E21" s="25">
        <v>54</v>
      </c>
      <c r="F21" s="25">
        <v>33</v>
      </c>
      <c r="G21" s="26">
        <f t="shared" si="4"/>
        <v>3535.5</v>
      </c>
      <c r="H21" s="26">
        <v>2120.5</v>
      </c>
      <c r="I21" s="26">
        <v>1415</v>
      </c>
      <c r="J21" s="26">
        <f t="shared" si="5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6"/>
        <v>0</v>
      </c>
      <c r="O21" s="26">
        <v>0</v>
      </c>
      <c r="P21" s="26">
        <v>0</v>
      </c>
      <c r="Q21" s="26">
        <f t="shared" si="7"/>
        <v>0</v>
      </c>
      <c r="R21" s="26">
        <v>0</v>
      </c>
      <c r="S21" s="26">
        <v>0</v>
      </c>
    </row>
    <row r="22" spans="1:19" ht="42.75" customHeight="1" x14ac:dyDescent="0.25">
      <c r="A22" s="13" t="s">
        <v>20</v>
      </c>
      <c r="B22" s="15" t="s">
        <v>49</v>
      </c>
      <c r="C22" s="25">
        <v>36</v>
      </c>
      <c r="D22" s="25">
        <f t="shared" si="3"/>
        <v>15</v>
      </c>
      <c r="E22" s="25">
        <v>10</v>
      </c>
      <c r="F22" s="25">
        <v>5</v>
      </c>
      <c r="G22" s="26">
        <f t="shared" si="4"/>
        <v>832.40000000000009</v>
      </c>
      <c r="H22" s="26">
        <v>555.70000000000005</v>
      </c>
      <c r="I22" s="26">
        <v>276.7</v>
      </c>
      <c r="J22" s="26">
        <f t="shared" si="5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ht="37.5" x14ac:dyDescent="0.25">
      <c r="A23" s="13" t="s">
        <v>21</v>
      </c>
      <c r="B23" s="15" t="s">
        <v>50</v>
      </c>
      <c r="C23" s="25">
        <v>8</v>
      </c>
      <c r="D23" s="25">
        <f t="shared" si="3"/>
        <v>4</v>
      </c>
      <c r="E23" s="25">
        <v>2</v>
      </c>
      <c r="F23" s="25">
        <v>2</v>
      </c>
      <c r="G23" s="26">
        <f t="shared" si="4"/>
        <v>140.1</v>
      </c>
      <c r="H23" s="26">
        <v>77.099999999999994</v>
      </c>
      <c r="I23" s="26">
        <v>63</v>
      </c>
      <c r="J23" s="26">
        <f t="shared" si="5"/>
        <v>4923490.63</v>
      </c>
      <c r="K23" s="26">
        <v>4874264.62</v>
      </c>
      <c r="L23" s="26">
        <v>44302.47</v>
      </c>
      <c r="M23" s="26">
        <v>4923.54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ht="57.75" customHeight="1" x14ac:dyDescent="0.25">
      <c r="A24" s="13" t="s">
        <v>22</v>
      </c>
      <c r="B24" s="15" t="s">
        <v>55</v>
      </c>
      <c r="C24" s="25">
        <v>7</v>
      </c>
      <c r="D24" s="25">
        <f t="shared" si="3"/>
        <v>7</v>
      </c>
      <c r="E24" s="25">
        <v>6</v>
      </c>
      <c r="F24" s="25">
        <v>1</v>
      </c>
      <c r="G24" s="26">
        <f t="shared" si="4"/>
        <v>195</v>
      </c>
      <c r="H24" s="26">
        <v>164.8</v>
      </c>
      <c r="I24" s="26">
        <v>30.2</v>
      </c>
      <c r="J24" s="26">
        <f t="shared" si="5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ht="48.75" customHeight="1" x14ac:dyDescent="0.25">
      <c r="A25" s="13" t="s">
        <v>23</v>
      </c>
      <c r="B25" s="15" t="s">
        <v>45</v>
      </c>
      <c r="C25" s="25">
        <v>44</v>
      </c>
      <c r="D25" s="25">
        <f t="shared" si="3"/>
        <v>30</v>
      </c>
      <c r="E25" s="25">
        <v>7</v>
      </c>
      <c r="F25" s="25">
        <v>23</v>
      </c>
      <c r="G25" s="26">
        <f t="shared" si="4"/>
        <v>1175.3800000000001</v>
      </c>
      <c r="H25" s="26">
        <v>269.89999999999998</v>
      </c>
      <c r="I25" s="26">
        <v>905.48</v>
      </c>
      <c r="J25" s="26">
        <f t="shared" si="5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ht="37.5" x14ac:dyDescent="0.25">
      <c r="A26" s="13" t="s">
        <v>24</v>
      </c>
      <c r="B26" s="15" t="s">
        <v>108</v>
      </c>
      <c r="C26" s="25">
        <v>17</v>
      </c>
      <c r="D26" s="25">
        <f t="shared" si="3"/>
        <v>13</v>
      </c>
      <c r="E26" s="25">
        <v>13</v>
      </c>
      <c r="F26" s="25">
        <v>0</v>
      </c>
      <c r="G26" s="26">
        <f t="shared" si="4"/>
        <v>360.9</v>
      </c>
      <c r="H26" s="26">
        <v>360.9</v>
      </c>
      <c r="I26" s="26">
        <v>0</v>
      </c>
      <c r="J26" s="26">
        <f t="shared" si="5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ht="39.75" customHeight="1" x14ac:dyDescent="0.25">
      <c r="A27" s="13" t="s">
        <v>25</v>
      </c>
      <c r="B27" s="15" t="s">
        <v>78</v>
      </c>
      <c r="C27" s="25">
        <v>15</v>
      </c>
      <c r="D27" s="25">
        <f t="shared" si="3"/>
        <v>6</v>
      </c>
      <c r="E27" s="25">
        <v>3</v>
      </c>
      <c r="F27" s="25">
        <v>3</v>
      </c>
      <c r="G27" s="26">
        <f t="shared" si="4"/>
        <v>196.10000000000002</v>
      </c>
      <c r="H27" s="26">
        <v>100.7</v>
      </c>
      <c r="I27" s="26">
        <v>95.4</v>
      </c>
      <c r="J27" s="26">
        <f t="shared" si="5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ht="42.75" customHeight="1" x14ac:dyDescent="0.25">
      <c r="A28" s="13" t="s">
        <v>26</v>
      </c>
      <c r="B28" s="15" t="s">
        <v>88</v>
      </c>
      <c r="C28" s="25">
        <v>74</v>
      </c>
      <c r="D28" s="25">
        <f t="shared" si="3"/>
        <v>37</v>
      </c>
      <c r="E28" s="25">
        <v>4</v>
      </c>
      <c r="F28" s="25">
        <v>33</v>
      </c>
      <c r="G28" s="26">
        <f t="shared" si="4"/>
        <v>1273.6000000000001</v>
      </c>
      <c r="H28" s="26">
        <v>127.66</v>
      </c>
      <c r="I28" s="26">
        <v>1145.94</v>
      </c>
      <c r="J28" s="26">
        <f t="shared" si="5"/>
        <v>55970384.93</v>
      </c>
      <c r="K28" s="26">
        <v>44151880.82</v>
      </c>
      <c r="L28" s="26">
        <v>11194465.57</v>
      </c>
      <c r="M28" s="26">
        <v>624038.54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ht="56.25" x14ac:dyDescent="0.25">
      <c r="A29" s="13" t="s">
        <v>51</v>
      </c>
      <c r="B29" s="15" t="s">
        <v>109</v>
      </c>
      <c r="C29" s="25">
        <v>40</v>
      </c>
      <c r="D29" s="25">
        <f t="shared" si="3"/>
        <v>12</v>
      </c>
      <c r="E29" s="25">
        <v>8</v>
      </c>
      <c r="F29" s="25">
        <v>4</v>
      </c>
      <c r="G29" s="26">
        <f t="shared" si="4"/>
        <v>397.4</v>
      </c>
      <c r="H29" s="26">
        <v>253.2</v>
      </c>
      <c r="I29" s="26">
        <v>144.19999999999999</v>
      </c>
      <c r="J29" s="26">
        <f t="shared" si="5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ht="45.75" customHeight="1" x14ac:dyDescent="0.25">
      <c r="A30" s="13" t="s">
        <v>27</v>
      </c>
      <c r="B30" s="15" t="s">
        <v>5</v>
      </c>
      <c r="C30" s="25">
        <f t="shared" ref="C30:S30" si="8">SUM(C31:C39)</f>
        <v>1486</v>
      </c>
      <c r="D30" s="25">
        <f t="shared" si="8"/>
        <v>613</v>
      </c>
      <c r="E30" s="25">
        <f t="shared" si="8"/>
        <v>351</v>
      </c>
      <c r="F30" s="25">
        <f t="shared" si="8"/>
        <v>262</v>
      </c>
      <c r="G30" s="26">
        <f t="shared" si="8"/>
        <v>22697.500000000004</v>
      </c>
      <c r="H30" s="26">
        <f t="shared" si="8"/>
        <v>12578.59</v>
      </c>
      <c r="I30" s="26">
        <f t="shared" si="8"/>
        <v>10118.91</v>
      </c>
      <c r="J30" s="26">
        <f t="shared" si="8"/>
        <v>1043092279.2700001</v>
      </c>
      <c r="K30" s="26">
        <f t="shared" si="8"/>
        <v>800366193.44000006</v>
      </c>
      <c r="L30" s="26">
        <f t="shared" si="8"/>
        <v>201036471.64999995</v>
      </c>
      <c r="M30" s="26">
        <f t="shared" si="8"/>
        <v>41689614.18</v>
      </c>
      <c r="N30" s="26">
        <f t="shared" si="8"/>
        <v>0</v>
      </c>
      <c r="O30" s="26">
        <f t="shared" si="8"/>
        <v>0</v>
      </c>
      <c r="P30" s="26">
        <f t="shared" si="8"/>
        <v>0</v>
      </c>
      <c r="Q30" s="26">
        <f t="shared" si="8"/>
        <v>0</v>
      </c>
      <c r="R30" s="26">
        <f t="shared" si="8"/>
        <v>0</v>
      </c>
      <c r="S30" s="26">
        <f t="shared" si="8"/>
        <v>0</v>
      </c>
    </row>
    <row r="31" spans="1:19" ht="43.5" customHeight="1" x14ac:dyDescent="0.25">
      <c r="A31" s="13" t="s">
        <v>28</v>
      </c>
      <c r="B31" s="15" t="s">
        <v>79</v>
      </c>
      <c r="C31" s="25">
        <v>25</v>
      </c>
      <c r="D31" s="25">
        <f t="shared" ref="D31:D39" si="9">E31+F31</f>
        <v>17</v>
      </c>
      <c r="E31" s="25">
        <v>3</v>
      </c>
      <c r="F31" s="25">
        <v>14</v>
      </c>
      <c r="G31" s="26">
        <f t="shared" ref="G31:G39" si="10">H31+I31</f>
        <v>508.5</v>
      </c>
      <c r="H31" s="26">
        <v>107</v>
      </c>
      <c r="I31" s="26">
        <v>401.5</v>
      </c>
      <c r="J31" s="26">
        <f t="shared" ref="J31:J39" si="11">K31+L31+M31</f>
        <v>36441273.789999992</v>
      </c>
      <c r="K31" s="26">
        <v>21740711.899999999</v>
      </c>
      <c r="L31" s="26">
        <v>14621498.699999999</v>
      </c>
      <c r="M31" s="26">
        <v>79063.19</v>
      </c>
      <c r="N31" s="26">
        <f t="shared" ref="N31:N39" si="12">O31+P31</f>
        <v>0</v>
      </c>
      <c r="O31" s="26">
        <v>0</v>
      </c>
      <c r="P31" s="26">
        <v>0</v>
      </c>
      <c r="Q31" s="26">
        <f t="shared" ref="Q31:Q39" si="13">R31+S31</f>
        <v>0</v>
      </c>
      <c r="R31" s="26">
        <v>0</v>
      </c>
      <c r="S31" s="26">
        <v>0</v>
      </c>
    </row>
    <row r="32" spans="1:19" ht="43.5" customHeight="1" x14ac:dyDescent="0.25">
      <c r="A32" s="13" t="s">
        <v>29</v>
      </c>
      <c r="B32" s="15" t="s">
        <v>56</v>
      </c>
      <c r="C32" s="25">
        <v>76</v>
      </c>
      <c r="D32" s="25">
        <f t="shared" si="9"/>
        <v>27</v>
      </c>
      <c r="E32" s="25">
        <v>0</v>
      </c>
      <c r="F32" s="25">
        <v>27</v>
      </c>
      <c r="G32" s="26">
        <f t="shared" si="10"/>
        <v>1222.5</v>
      </c>
      <c r="H32" s="26">
        <v>0</v>
      </c>
      <c r="I32" s="26">
        <v>1222.5</v>
      </c>
      <c r="J32" s="26">
        <f t="shared" si="11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12"/>
        <v>0</v>
      </c>
      <c r="O32" s="26">
        <v>0</v>
      </c>
      <c r="P32" s="26">
        <v>0</v>
      </c>
      <c r="Q32" s="26">
        <f t="shared" si="13"/>
        <v>0</v>
      </c>
      <c r="R32" s="26">
        <v>0</v>
      </c>
      <c r="S32" s="26">
        <v>0</v>
      </c>
    </row>
    <row r="33" spans="1:19" ht="46.5" customHeight="1" x14ac:dyDescent="0.25">
      <c r="A33" s="13" t="s">
        <v>30</v>
      </c>
      <c r="B33" s="15" t="s">
        <v>65</v>
      </c>
      <c r="C33" s="25">
        <v>76</v>
      </c>
      <c r="D33" s="25">
        <f t="shared" si="9"/>
        <v>33</v>
      </c>
      <c r="E33" s="25">
        <v>24</v>
      </c>
      <c r="F33" s="25">
        <v>9</v>
      </c>
      <c r="G33" s="26">
        <f t="shared" si="10"/>
        <v>1363.1999999999998</v>
      </c>
      <c r="H33" s="26">
        <v>1055.5999999999999</v>
      </c>
      <c r="I33" s="26">
        <v>307.60000000000002</v>
      </c>
      <c r="J33" s="26">
        <f t="shared" si="11"/>
        <v>125216451.2</v>
      </c>
      <c r="K33" s="26">
        <v>49166109</v>
      </c>
      <c r="L33" s="26">
        <v>74603166.299999997</v>
      </c>
      <c r="M33" s="26">
        <v>1447175.9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ht="24" customHeight="1" x14ac:dyDescent="0.25">
      <c r="A34" s="13" t="s">
        <v>31</v>
      </c>
      <c r="B34" s="15" t="s">
        <v>14</v>
      </c>
      <c r="C34" s="25">
        <v>1129</v>
      </c>
      <c r="D34" s="25">
        <f t="shared" si="9"/>
        <v>452</v>
      </c>
      <c r="E34" s="25">
        <v>276</v>
      </c>
      <c r="F34" s="25">
        <v>176</v>
      </c>
      <c r="G34" s="26">
        <f t="shared" si="10"/>
        <v>16587.3</v>
      </c>
      <c r="H34" s="26">
        <v>9695.19</v>
      </c>
      <c r="I34" s="26">
        <v>6892.11</v>
      </c>
      <c r="J34" s="26">
        <f t="shared" si="11"/>
        <v>752781248.19000006</v>
      </c>
      <c r="K34" s="26">
        <v>602773372.38</v>
      </c>
      <c r="L34" s="26">
        <v>110660200.83</v>
      </c>
      <c r="M34" s="26">
        <v>39347674.979999997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ht="24" customHeight="1" x14ac:dyDescent="0.25">
      <c r="A35" s="13" t="s">
        <v>32</v>
      </c>
      <c r="B35" s="15" t="s">
        <v>46</v>
      </c>
      <c r="C35" s="25">
        <v>59</v>
      </c>
      <c r="D35" s="25">
        <f t="shared" si="9"/>
        <v>28</v>
      </c>
      <c r="E35" s="25">
        <v>17</v>
      </c>
      <c r="F35" s="25">
        <v>11</v>
      </c>
      <c r="G35" s="26">
        <f t="shared" si="10"/>
        <v>1075.8</v>
      </c>
      <c r="H35" s="26">
        <v>629.79999999999995</v>
      </c>
      <c r="I35" s="26">
        <v>446</v>
      </c>
      <c r="J35" s="26">
        <f t="shared" si="11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ht="43.5" customHeight="1" x14ac:dyDescent="0.25">
      <c r="A36" s="13" t="s">
        <v>33</v>
      </c>
      <c r="B36" s="15" t="s">
        <v>50</v>
      </c>
      <c r="C36" s="25">
        <v>8</v>
      </c>
      <c r="D36" s="25">
        <f t="shared" si="9"/>
        <v>6</v>
      </c>
      <c r="E36" s="25">
        <v>0</v>
      </c>
      <c r="F36" s="25">
        <v>6</v>
      </c>
      <c r="G36" s="26">
        <f t="shared" si="10"/>
        <v>153.69999999999999</v>
      </c>
      <c r="H36" s="26">
        <v>0</v>
      </c>
      <c r="I36" s="26">
        <v>153.69999999999999</v>
      </c>
      <c r="J36" s="26">
        <f t="shared" si="11"/>
        <v>5249907.75</v>
      </c>
      <c r="K36" s="26">
        <v>5197332.21</v>
      </c>
      <c r="L36" s="26">
        <v>47238.41</v>
      </c>
      <c r="M36" s="26">
        <v>5337.13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ht="45" customHeight="1" x14ac:dyDescent="0.25">
      <c r="A37" s="13" t="s">
        <v>80</v>
      </c>
      <c r="B37" s="15" t="s">
        <v>55</v>
      </c>
      <c r="C37" s="25">
        <v>42</v>
      </c>
      <c r="D37" s="25">
        <f t="shared" si="9"/>
        <v>19</v>
      </c>
      <c r="E37" s="25">
        <v>10</v>
      </c>
      <c r="F37" s="25">
        <v>9</v>
      </c>
      <c r="G37" s="26">
        <f t="shared" si="10"/>
        <v>718.4</v>
      </c>
      <c r="H37" s="26">
        <v>392.9</v>
      </c>
      <c r="I37" s="26">
        <v>325.5</v>
      </c>
      <c r="J37" s="26">
        <f t="shared" si="11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ht="39" customHeight="1" x14ac:dyDescent="0.25">
      <c r="A38" s="13" t="s">
        <v>81</v>
      </c>
      <c r="B38" s="15" t="s">
        <v>42</v>
      </c>
      <c r="C38" s="25">
        <v>22</v>
      </c>
      <c r="D38" s="25">
        <f t="shared" si="9"/>
        <v>9</v>
      </c>
      <c r="E38" s="25">
        <v>7</v>
      </c>
      <c r="F38" s="25">
        <v>2</v>
      </c>
      <c r="G38" s="26">
        <f t="shared" si="10"/>
        <v>371.9</v>
      </c>
      <c r="H38" s="26">
        <v>298.89999999999998</v>
      </c>
      <c r="I38" s="26">
        <v>73</v>
      </c>
      <c r="J38" s="26">
        <f t="shared" si="11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ht="54.75" customHeight="1" x14ac:dyDescent="0.25">
      <c r="A39" s="13" t="s">
        <v>82</v>
      </c>
      <c r="B39" s="15" t="s">
        <v>57</v>
      </c>
      <c r="C39" s="25">
        <v>49</v>
      </c>
      <c r="D39" s="25">
        <f t="shared" si="9"/>
        <v>22</v>
      </c>
      <c r="E39" s="25">
        <v>14</v>
      </c>
      <c r="F39" s="25">
        <v>8</v>
      </c>
      <c r="G39" s="26">
        <f t="shared" si="10"/>
        <v>696.2</v>
      </c>
      <c r="H39" s="26">
        <v>399.2</v>
      </c>
      <c r="I39" s="26">
        <v>297</v>
      </c>
      <c r="J39" s="26">
        <f t="shared" si="11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ht="39.75" customHeight="1" x14ac:dyDescent="0.25">
      <c r="A40" s="13" t="s">
        <v>34</v>
      </c>
      <c r="B40" s="15" t="s">
        <v>6</v>
      </c>
      <c r="C40" s="25">
        <f t="shared" ref="C40:S40" si="14">SUM(C41:C65)</f>
        <v>2554</v>
      </c>
      <c r="D40" s="25">
        <f t="shared" si="14"/>
        <v>1182</v>
      </c>
      <c r="E40" s="25">
        <f t="shared" si="14"/>
        <v>739</v>
      </c>
      <c r="F40" s="25">
        <f t="shared" si="14"/>
        <v>443</v>
      </c>
      <c r="G40" s="26">
        <f t="shared" si="14"/>
        <v>44843.829999999994</v>
      </c>
      <c r="H40" s="26">
        <f t="shared" si="14"/>
        <v>26792.81</v>
      </c>
      <c r="I40" s="26">
        <f t="shared" si="14"/>
        <v>18051.019999999997</v>
      </c>
      <c r="J40" s="26">
        <f t="shared" si="14"/>
        <v>3047478197.1899996</v>
      </c>
      <c r="K40" s="26">
        <f t="shared" si="14"/>
        <v>2291332034.5599999</v>
      </c>
      <c r="L40" s="26">
        <f t="shared" si="14"/>
        <v>583971319.30999994</v>
      </c>
      <c r="M40" s="26">
        <f t="shared" si="14"/>
        <v>172174843.32000005</v>
      </c>
      <c r="N40" s="26">
        <f t="shared" si="14"/>
        <v>0</v>
      </c>
      <c r="O40" s="26">
        <f t="shared" si="14"/>
        <v>0</v>
      </c>
      <c r="P40" s="26">
        <f t="shared" si="14"/>
        <v>0</v>
      </c>
      <c r="Q40" s="26">
        <f t="shared" si="14"/>
        <v>0</v>
      </c>
      <c r="R40" s="26">
        <f t="shared" si="14"/>
        <v>0</v>
      </c>
      <c r="S40" s="26">
        <f t="shared" si="14"/>
        <v>0</v>
      </c>
    </row>
    <row r="41" spans="1:19" ht="51.75" customHeight="1" x14ac:dyDescent="0.25">
      <c r="A41" s="13" t="s">
        <v>35</v>
      </c>
      <c r="B41" s="15" t="s">
        <v>48</v>
      </c>
      <c r="C41" s="25">
        <v>17</v>
      </c>
      <c r="D41" s="25">
        <f t="shared" ref="D41:D65" si="15">E41+F41</f>
        <v>8</v>
      </c>
      <c r="E41" s="25">
        <v>4</v>
      </c>
      <c r="F41" s="25">
        <v>4</v>
      </c>
      <c r="G41" s="26">
        <f t="shared" ref="G41:G65" si="16">H41+I41</f>
        <v>314</v>
      </c>
      <c r="H41" s="26">
        <v>156.69999999999999</v>
      </c>
      <c r="I41" s="26">
        <v>157.30000000000001</v>
      </c>
      <c r="J41" s="26">
        <f t="shared" ref="J41:J65" si="17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8">O41+P41</f>
        <v>0</v>
      </c>
      <c r="O41" s="26">
        <v>0</v>
      </c>
      <c r="P41" s="26">
        <v>0</v>
      </c>
      <c r="Q41" s="26">
        <f t="shared" ref="Q41:Q65" si="19">R41+S41</f>
        <v>0</v>
      </c>
      <c r="R41" s="26">
        <v>0</v>
      </c>
      <c r="S41" s="26">
        <v>0</v>
      </c>
    </row>
    <row r="42" spans="1:19" ht="52.5" customHeight="1" x14ac:dyDescent="0.25">
      <c r="A42" s="13" t="s">
        <v>36</v>
      </c>
      <c r="B42" s="15" t="s">
        <v>63</v>
      </c>
      <c r="C42" s="25">
        <v>25</v>
      </c>
      <c r="D42" s="25">
        <f t="shared" si="15"/>
        <v>8</v>
      </c>
      <c r="E42" s="25">
        <v>4</v>
      </c>
      <c r="F42" s="25">
        <v>4</v>
      </c>
      <c r="G42" s="26">
        <f t="shared" si="16"/>
        <v>504.9</v>
      </c>
      <c r="H42" s="26">
        <v>253.4</v>
      </c>
      <c r="I42" s="26">
        <v>251.5</v>
      </c>
      <c r="J42" s="26">
        <f t="shared" si="17"/>
        <v>14935860.000000002</v>
      </c>
      <c r="K42" s="26">
        <v>14786442.210000001</v>
      </c>
      <c r="L42" s="26">
        <v>134402.96</v>
      </c>
      <c r="M42" s="26">
        <v>15014.83</v>
      </c>
      <c r="N42" s="26">
        <f t="shared" si="18"/>
        <v>0</v>
      </c>
      <c r="O42" s="26">
        <v>0</v>
      </c>
      <c r="P42" s="26">
        <v>0</v>
      </c>
      <c r="Q42" s="26">
        <f t="shared" si="19"/>
        <v>0</v>
      </c>
      <c r="R42" s="26">
        <v>0</v>
      </c>
      <c r="S42" s="26">
        <v>0</v>
      </c>
    </row>
    <row r="43" spans="1:19" ht="50.25" customHeight="1" x14ac:dyDescent="0.25">
      <c r="A43" s="13" t="s">
        <v>37</v>
      </c>
      <c r="B43" s="15" t="s">
        <v>58</v>
      </c>
      <c r="C43" s="25">
        <v>15</v>
      </c>
      <c r="D43" s="25">
        <f t="shared" si="15"/>
        <v>9</v>
      </c>
      <c r="E43" s="25">
        <v>9</v>
      </c>
      <c r="F43" s="25">
        <v>0</v>
      </c>
      <c r="G43" s="26">
        <f t="shared" si="16"/>
        <v>308.8</v>
      </c>
      <c r="H43" s="26">
        <v>308.8</v>
      </c>
      <c r="I43" s="26">
        <v>0</v>
      </c>
      <c r="J43" s="26">
        <f t="shared" si="17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ht="52.5" customHeight="1" x14ac:dyDescent="0.25">
      <c r="A44" s="13" t="s">
        <v>38</v>
      </c>
      <c r="B44" s="15" t="s">
        <v>59</v>
      </c>
      <c r="C44" s="25">
        <v>3</v>
      </c>
      <c r="D44" s="25">
        <f t="shared" si="15"/>
        <v>2</v>
      </c>
      <c r="E44" s="25">
        <v>0</v>
      </c>
      <c r="F44" s="25">
        <v>2</v>
      </c>
      <c r="G44" s="26">
        <f t="shared" si="16"/>
        <v>100</v>
      </c>
      <c r="H44" s="26">
        <v>0</v>
      </c>
      <c r="I44" s="26">
        <v>100</v>
      </c>
      <c r="J44" s="26">
        <f t="shared" si="17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ht="49.5" customHeight="1" x14ac:dyDescent="0.25">
      <c r="A45" s="13" t="s">
        <v>39</v>
      </c>
      <c r="B45" s="15" t="s">
        <v>60</v>
      </c>
      <c r="C45" s="25">
        <v>53</v>
      </c>
      <c r="D45" s="25">
        <f t="shared" si="15"/>
        <v>27</v>
      </c>
      <c r="E45" s="25">
        <v>22</v>
      </c>
      <c r="F45" s="25">
        <v>5</v>
      </c>
      <c r="G45" s="26">
        <f t="shared" si="16"/>
        <v>936</v>
      </c>
      <c r="H45" s="26">
        <v>759.8</v>
      </c>
      <c r="I45" s="26">
        <v>176.2</v>
      </c>
      <c r="J45" s="26">
        <f t="shared" si="17"/>
        <v>32444791.190000001</v>
      </c>
      <c r="K45" s="26">
        <v>32120388.57</v>
      </c>
      <c r="L45" s="26">
        <v>292000.40999999997</v>
      </c>
      <c r="M45" s="26">
        <v>32402.21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ht="36" customHeight="1" x14ac:dyDescent="0.25">
      <c r="A46" s="13" t="s">
        <v>40</v>
      </c>
      <c r="B46" s="15" t="s">
        <v>41</v>
      </c>
      <c r="C46" s="25">
        <v>127</v>
      </c>
      <c r="D46" s="25">
        <f t="shared" si="15"/>
        <v>57</v>
      </c>
      <c r="E46" s="25">
        <v>44</v>
      </c>
      <c r="F46" s="25">
        <v>13</v>
      </c>
      <c r="G46" s="26">
        <f t="shared" si="16"/>
        <v>1334.6</v>
      </c>
      <c r="H46" s="26">
        <v>964.6</v>
      </c>
      <c r="I46" s="26">
        <v>370</v>
      </c>
      <c r="J46" s="26">
        <f t="shared" si="17"/>
        <v>49360689.490000002</v>
      </c>
      <c r="K46" s="26">
        <v>48867082.460000001</v>
      </c>
      <c r="L46" s="26">
        <v>444246.53</v>
      </c>
      <c r="M46" s="26">
        <v>49360.5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ht="30.75" customHeight="1" x14ac:dyDescent="0.25">
      <c r="A47" s="13" t="s">
        <v>90</v>
      </c>
      <c r="B47" s="15" t="s">
        <v>14</v>
      </c>
      <c r="C47" s="25">
        <v>1304</v>
      </c>
      <c r="D47" s="25">
        <f t="shared" si="15"/>
        <v>573</v>
      </c>
      <c r="E47" s="25">
        <v>430</v>
      </c>
      <c r="F47" s="25">
        <v>143</v>
      </c>
      <c r="G47" s="26">
        <f t="shared" si="16"/>
        <v>23178.760000000002</v>
      </c>
      <c r="H47" s="26">
        <v>16071.24</v>
      </c>
      <c r="I47" s="26">
        <v>7107.52</v>
      </c>
      <c r="J47" s="26">
        <f t="shared" si="17"/>
        <v>1741767958.9099998</v>
      </c>
      <c r="K47" s="26">
        <v>1305827886.0799999</v>
      </c>
      <c r="L47" s="26">
        <v>267410062.62</v>
      </c>
      <c r="M47" s="26">
        <v>168530010.21000001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ht="42" customHeight="1" x14ac:dyDescent="0.25">
      <c r="A48" s="13" t="s">
        <v>91</v>
      </c>
      <c r="B48" s="15" t="s">
        <v>52</v>
      </c>
      <c r="C48" s="25">
        <v>8</v>
      </c>
      <c r="D48" s="25">
        <f t="shared" si="15"/>
        <v>6</v>
      </c>
      <c r="E48" s="25">
        <v>6</v>
      </c>
      <c r="F48" s="25">
        <v>0</v>
      </c>
      <c r="G48" s="26">
        <f t="shared" si="16"/>
        <v>228.5</v>
      </c>
      <c r="H48" s="26">
        <v>228.5</v>
      </c>
      <c r="I48" s="26">
        <v>0</v>
      </c>
      <c r="J48" s="26">
        <f t="shared" si="17"/>
        <v>8870850.4399999995</v>
      </c>
      <c r="K48" s="26">
        <v>8782050.5</v>
      </c>
      <c r="L48" s="26">
        <v>79941.820000000007</v>
      </c>
      <c r="M48" s="26">
        <v>8858.1200000000008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ht="32.25" customHeight="1" x14ac:dyDescent="0.25">
      <c r="A49" s="13" t="s">
        <v>92</v>
      </c>
      <c r="B49" s="15" t="s">
        <v>43</v>
      </c>
      <c r="C49" s="25">
        <v>10</v>
      </c>
      <c r="D49" s="25">
        <f t="shared" si="15"/>
        <v>4</v>
      </c>
      <c r="E49" s="25">
        <v>0</v>
      </c>
      <c r="F49" s="25">
        <v>4</v>
      </c>
      <c r="G49" s="26">
        <f t="shared" si="16"/>
        <v>161.4</v>
      </c>
      <c r="H49" s="26">
        <v>0</v>
      </c>
      <c r="I49" s="26">
        <v>161.4</v>
      </c>
      <c r="J49" s="26">
        <f t="shared" si="17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ht="32.25" customHeight="1" x14ac:dyDescent="0.25">
      <c r="A50" s="13" t="s">
        <v>93</v>
      </c>
      <c r="B50" s="15" t="s">
        <v>53</v>
      </c>
      <c r="C50" s="25">
        <v>48</v>
      </c>
      <c r="D50" s="25">
        <f t="shared" si="15"/>
        <v>22</v>
      </c>
      <c r="E50" s="25">
        <v>19</v>
      </c>
      <c r="F50" s="25">
        <v>3</v>
      </c>
      <c r="G50" s="26">
        <f t="shared" si="16"/>
        <v>722.4</v>
      </c>
      <c r="H50" s="26">
        <v>614.6</v>
      </c>
      <c r="I50" s="26">
        <v>107.8</v>
      </c>
      <c r="J50" s="26">
        <f t="shared" si="17"/>
        <v>26710233.52</v>
      </c>
      <c r="K50" s="26">
        <v>26435810</v>
      </c>
      <c r="L50" s="26">
        <v>240326</v>
      </c>
      <c r="M50" s="26">
        <v>34097.519999999997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ht="36" customHeight="1" x14ac:dyDescent="0.25">
      <c r="A51" s="13" t="s">
        <v>94</v>
      </c>
      <c r="B51" s="15" t="s">
        <v>44</v>
      </c>
      <c r="C51" s="25">
        <v>141</v>
      </c>
      <c r="D51" s="25">
        <f t="shared" si="15"/>
        <v>77</v>
      </c>
      <c r="E51" s="25">
        <v>28</v>
      </c>
      <c r="F51" s="25">
        <v>49</v>
      </c>
      <c r="G51" s="26">
        <f t="shared" si="16"/>
        <v>3152</v>
      </c>
      <c r="H51" s="26">
        <v>1278.5</v>
      </c>
      <c r="I51" s="26">
        <v>1873.5</v>
      </c>
      <c r="J51" s="26">
        <f t="shared" si="17"/>
        <v>192696109.28999999</v>
      </c>
      <c r="K51" s="26">
        <v>163766972.78</v>
      </c>
      <c r="L51" s="26">
        <v>28736445.539999999</v>
      </c>
      <c r="M51" s="26">
        <v>192690.97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ht="42.75" customHeight="1" x14ac:dyDescent="0.25">
      <c r="A52" s="13" t="s">
        <v>95</v>
      </c>
      <c r="B52" s="15" t="s">
        <v>62</v>
      </c>
      <c r="C52" s="25">
        <v>3</v>
      </c>
      <c r="D52" s="25">
        <f t="shared" si="15"/>
        <v>3</v>
      </c>
      <c r="E52" s="25">
        <v>3</v>
      </c>
      <c r="F52" s="25">
        <v>0</v>
      </c>
      <c r="G52" s="26">
        <f t="shared" si="16"/>
        <v>68.7</v>
      </c>
      <c r="H52" s="26">
        <v>68.7</v>
      </c>
      <c r="I52" s="26">
        <v>0</v>
      </c>
      <c r="J52" s="26">
        <f t="shared" si="17"/>
        <v>2540131</v>
      </c>
      <c r="K52" s="26">
        <v>2514730</v>
      </c>
      <c r="L52" s="26">
        <v>22861</v>
      </c>
      <c r="M52" s="26">
        <v>2540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ht="57.75" customHeight="1" x14ac:dyDescent="0.25">
      <c r="A53" s="13" t="s">
        <v>96</v>
      </c>
      <c r="B53" s="15" t="s">
        <v>113</v>
      </c>
      <c r="C53" s="25">
        <v>14</v>
      </c>
      <c r="D53" s="25">
        <f t="shared" si="15"/>
        <v>5</v>
      </c>
      <c r="E53" s="25">
        <v>0</v>
      </c>
      <c r="F53" s="25">
        <v>5</v>
      </c>
      <c r="G53" s="26">
        <f t="shared" si="16"/>
        <v>232.3</v>
      </c>
      <c r="H53" s="26">
        <v>0</v>
      </c>
      <c r="I53" s="26">
        <v>232.3</v>
      </c>
      <c r="J53" s="26">
        <f t="shared" si="17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ht="42.75" customHeight="1" x14ac:dyDescent="0.25">
      <c r="A54" s="13" t="s">
        <v>97</v>
      </c>
      <c r="B54" s="15" t="s">
        <v>114</v>
      </c>
      <c r="C54" s="25">
        <v>30</v>
      </c>
      <c r="D54" s="25">
        <f t="shared" si="15"/>
        <v>20</v>
      </c>
      <c r="E54" s="25">
        <v>4</v>
      </c>
      <c r="F54" s="25">
        <v>16</v>
      </c>
      <c r="G54" s="26">
        <f t="shared" si="16"/>
        <v>977</v>
      </c>
      <c r="H54" s="26">
        <v>141.9</v>
      </c>
      <c r="I54" s="26">
        <v>835.1</v>
      </c>
      <c r="J54" s="26">
        <f t="shared" si="17"/>
        <v>26695097.260000002</v>
      </c>
      <c r="K54" s="26">
        <v>26428085.120000001</v>
      </c>
      <c r="L54" s="26">
        <v>240279.09</v>
      </c>
      <c r="M54" s="26">
        <v>26733.05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ht="54" customHeight="1" x14ac:dyDescent="0.25">
      <c r="A55" s="13" t="s">
        <v>98</v>
      </c>
      <c r="B55" s="15" t="s">
        <v>64</v>
      </c>
      <c r="C55" s="25">
        <v>9</v>
      </c>
      <c r="D55" s="25">
        <f t="shared" si="15"/>
        <v>6</v>
      </c>
      <c r="E55" s="25">
        <v>0</v>
      </c>
      <c r="F55" s="25">
        <v>6</v>
      </c>
      <c r="G55" s="26">
        <f t="shared" si="16"/>
        <v>190.1</v>
      </c>
      <c r="H55" s="26">
        <v>0</v>
      </c>
      <c r="I55" s="26">
        <v>190.1</v>
      </c>
      <c r="J55" s="26">
        <f t="shared" si="17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ht="59.25" customHeight="1" x14ac:dyDescent="0.25">
      <c r="A56" s="13" t="s">
        <v>99</v>
      </c>
      <c r="B56" s="15" t="s">
        <v>61</v>
      </c>
      <c r="C56" s="25">
        <v>344</v>
      </c>
      <c r="D56" s="25">
        <f t="shared" si="15"/>
        <v>150</v>
      </c>
      <c r="E56" s="25">
        <v>70</v>
      </c>
      <c r="F56" s="25">
        <v>80</v>
      </c>
      <c r="G56" s="26">
        <f t="shared" si="16"/>
        <v>5162.3</v>
      </c>
      <c r="H56" s="26">
        <v>2321.3000000000002</v>
      </c>
      <c r="I56" s="26">
        <v>2841</v>
      </c>
      <c r="J56" s="26">
        <f t="shared" si="17"/>
        <v>477102502.18000001</v>
      </c>
      <c r="K56" s="26">
        <v>336355775.99000001</v>
      </c>
      <c r="L56" s="26">
        <v>140227661.02000001</v>
      </c>
      <c r="M56" s="26">
        <v>519065.17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ht="42.75" customHeight="1" x14ac:dyDescent="0.25">
      <c r="A57" s="13" t="s">
        <v>100</v>
      </c>
      <c r="B57" s="15" t="s">
        <v>108</v>
      </c>
      <c r="C57" s="25">
        <v>66</v>
      </c>
      <c r="D57" s="25">
        <f t="shared" si="15"/>
        <v>38</v>
      </c>
      <c r="E57" s="25">
        <v>6</v>
      </c>
      <c r="F57" s="25">
        <v>32</v>
      </c>
      <c r="G57" s="26">
        <f t="shared" si="16"/>
        <v>1141.2</v>
      </c>
      <c r="H57" s="26">
        <v>231.7</v>
      </c>
      <c r="I57" s="26">
        <v>909.5</v>
      </c>
      <c r="J57" s="26">
        <f t="shared" si="17"/>
        <v>42376242</v>
      </c>
      <c r="K57" s="26">
        <v>41952480</v>
      </c>
      <c r="L57" s="26">
        <v>381386</v>
      </c>
      <c r="M57" s="26">
        <v>42376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ht="63.75" customHeight="1" x14ac:dyDescent="0.25">
      <c r="A58" s="13" t="s">
        <v>101</v>
      </c>
      <c r="B58" s="15" t="s">
        <v>112</v>
      </c>
      <c r="C58" s="25">
        <v>17</v>
      </c>
      <c r="D58" s="25">
        <f t="shared" si="15"/>
        <v>9</v>
      </c>
      <c r="E58" s="25">
        <v>1</v>
      </c>
      <c r="F58" s="25">
        <v>8</v>
      </c>
      <c r="G58" s="26">
        <f t="shared" si="16"/>
        <v>331.7</v>
      </c>
      <c r="H58" s="26">
        <v>44.3</v>
      </c>
      <c r="I58" s="26">
        <v>287.39999999999998</v>
      </c>
      <c r="J58" s="26">
        <f t="shared" si="17"/>
        <v>8699381.9700000007</v>
      </c>
      <c r="K58" s="26">
        <v>8612376.5199999996</v>
      </c>
      <c r="L58" s="26">
        <v>78309.149999999994</v>
      </c>
      <c r="M58" s="26">
        <v>8696.2999999999993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ht="60" customHeight="1" x14ac:dyDescent="0.25">
      <c r="A59" s="13" t="s">
        <v>102</v>
      </c>
      <c r="B59" s="15" t="s">
        <v>111</v>
      </c>
      <c r="C59" s="25">
        <v>2</v>
      </c>
      <c r="D59" s="25">
        <f t="shared" si="15"/>
        <v>1</v>
      </c>
      <c r="E59" s="25">
        <v>0</v>
      </c>
      <c r="F59" s="25">
        <v>1</v>
      </c>
      <c r="G59" s="26">
        <f t="shared" si="16"/>
        <v>37.6</v>
      </c>
      <c r="H59" s="26">
        <v>0</v>
      </c>
      <c r="I59" s="26">
        <v>37.6</v>
      </c>
      <c r="J59" s="26">
        <f t="shared" si="17"/>
        <v>913680</v>
      </c>
      <c r="K59" s="26">
        <v>904551</v>
      </c>
      <c r="L59" s="26">
        <v>8215</v>
      </c>
      <c r="M59" s="26">
        <v>914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ht="42.75" customHeight="1" x14ac:dyDescent="0.25">
      <c r="A60" s="13" t="s">
        <v>103</v>
      </c>
      <c r="B60" s="15" t="s">
        <v>78</v>
      </c>
      <c r="C60" s="25">
        <v>25</v>
      </c>
      <c r="D60" s="25">
        <f t="shared" si="15"/>
        <v>15</v>
      </c>
      <c r="E60" s="25">
        <v>6</v>
      </c>
      <c r="F60" s="25">
        <v>9</v>
      </c>
      <c r="G60" s="26">
        <f t="shared" si="16"/>
        <v>510</v>
      </c>
      <c r="H60" s="26">
        <v>199.2</v>
      </c>
      <c r="I60" s="26">
        <v>310.8</v>
      </c>
      <c r="J60" s="26">
        <f t="shared" si="17"/>
        <v>18856893</v>
      </c>
      <c r="K60" s="26">
        <v>18668324</v>
      </c>
      <c r="L60" s="26">
        <v>169712</v>
      </c>
      <c r="M60" s="26">
        <v>18857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ht="42.75" customHeight="1" x14ac:dyDescent="0.25">
      <c r="A61" s="13" t="s">
        <v>104</v>
      </c>
      <c r="B61" s="15" t="s">
        <v>88</v>
      </c>
      <c r="C61" s="25">
        <v>88</v>
      </c>
      <c r="D61" s="25">
        <f t="shared" si="15"/>
        <v>43</v>
      </c>
      <c r="E61" s="25">
        <v>11</v>
      </c>
      <c r="F61" s="25">
        <v>32</v>
      </c>
      <c r="G61" s="26">
        <f t="shared" si="16"/>
        <v>1608.5700000000002</v>
      </c>
      <c r="H61" s="26">
        <v>404.17</v>
      </c>
      <c r="I61" s="26">
        <v>1204.4000000000001</v>
      </c>
      <c r="J61" s="26">
        <f t="shared" si="17"/>
        <v>146929528.44999999</v>
      </c>
      <c r="K61" s="26">
        <v>61214531</v>
      </c>
      <c r="L61" s="26">
        <v>84656559</v>
      </c>
      <c r="M61" s="26">
        <v>1058438.45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ht="59.25" customHeight="1" x14ac:dyDescent="0.25">
      <c r="A62" s="13" t="s">
        <v>105</v>
      </c>
      <c r="B62" s="15" t="s">
        <v>83</v>
      </c>
      <c r="C62" s="25">
        <v>35</v>
      </c>
      <c r="D62" s="25">
        <f t="shared" si="15"/>
        <v>19</v>
      </c>
      <c r="E62" s="25">
        <v>10</v>
      </c>
      <c r="F62" s="25">
        <v>9</v>
      </c>
      <c r="G62" s="26">
        <f t="shared" si="16"/>
        <v>902.9</v>
      </c>
      <c r="H62" s="26">
        <v>463.4</v>
      </c>
      <c r="I62" s="26">
        <v>439.5</v>
      </c>
      <c r="J62" s="26">
        <f t="shared" si="17"/>
        <v>68168605.700000003</v>
      </c>
      <c r="K62" s="26">
        <v>33050297.699999999</v>
      </c>
      <c r="L62" s="26">
        <v>34675936</v>
      </c>
      <c r="M62" s="26">
        <v>442372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ht="59.25" customHeight="1" x14ac:dyDescent="0.25">
      <c r="A63" s="13" t="s">
        <v>106</v>
      </c>
      <c r="B63" s="15" t="s">
        <v>109</v>
      </c>
      <c r="C63" s="25">
        <v>89</v>
      </c>
      <c r="D63" s="25">
        <f t="shared" si="15"/>
        <v>43</v>
      </c>
      <c r="E63" s="25">
        <v>41</v>
      </c>
      <c r="F63" s="25">
        <v>2</v>
      </c>
      <c r="G63" s="26">
        <f t="shared" si="16"/>
        <v>1887.4</v>
      </c>
      <c r="H63" s="26">
        <v>1812.2</v>
      </c>
      <c r="I63" s="26">
        <v>75.2</v>
      </c>
      <c r="J63" s="26">
        <f t="shared" si="17"/>
        <v>64571916.630000003</v>
      </c>
      <c r="K63" s="26">
        <v>63926160.280000001</v>
      </c>
      <c r="L63" s="26">
        <v>581184.02</v>
      </c>
      <c r="M63" s="26">
        <v>64572.33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ht="43.5" customHeight="1" x14ac:dyDescent="0.25">
      <c r="A64" s="13" t="s">
        <v>107</v>
      </c>
      <c r="B64" s="15" t="s">
        <v>47</v>
      </c>
      <c r="C64" s="25">
        <v>4</v>
      </c>
      <c r="D64" s="25">
        <f t="shared" si="15"/>
        <v>4</v>
      </c>
      <c r="E64" s="25">
        <v>0</v>
      </c>
      <c r="F64" s="25">
        <v>4</v>
      </c>
      <c r="G64" s="26">
        <f t="shared" si="16"/>
        <v>156.1</v>
      </c>
      <c r="H64" s="26">
        <v>0</v>
      </c>
      <c r="I64" s="26">
        <v>156.1</v>
      </c>
      <c r="J64" s="26">
        <f t="shared" si="17"/>
        <v>5441593</v>
      </c>
      <c r="K64" s="26">
        <v>5387220.7199999997</v>
      </c>
      <c r="L64" s="26">
        <v>48931.88</v>
      </c>
      <c r="M64" s="26">
        <v>5440.4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ht="48" customHeight="1" x14ac:dyDescent="0.25">
      <c r="A65" s="13" t="s">
        <v>115</v>
      </c>
      <c r="B65" s="15" t="s">
        <v>57</v>
      </c>
      <c r="C65" s="25">
        <v>77</v>
      </c>
      <c r="D65" s="25">
        <f t="shared" si="15"/>
        <v>33</v>
      </c>
      <c r="E65" s="25">
        <v>21</v>
      </c>
      <c r="F65" s="25">
        <v>12</v>
      </c>
      <c r="G65" s="26">
        <f t="shared" si="16"/>
        <v>696.6</v>
      </c>
      <c r="H65" s="26">
        <v>469.8</v>
      </c>
      <c r="I65" s="26">
        <v>226.8</v>
      </c>
      <c r="J65" s="26">
        <f t="shared" si="17"/>
        <v>72440696.900000006</v>
      </c>
      <c r="K65" s="26">
        <v>46235045.899999999</v>
      </c>
      <c r="L65" s="26">
        <v>25129210</v>
      </c>
      <c r="M65" s="26">
        <v>1076441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s="6" customFormat="1" ht="48" customHeight="1" x14ac:dyDescent="0.25">
      <c r="A66" s="13" t="s">
        <v>119</v>
      </c>
      <c r="B66" s="15" t="s">
        <v>124</v>
      </c>
      <c r="C66" s="25">
        <f t="shared" ref="C66:S66" si="20">SUM(C67:C70)</f>
        <v>1798</v>
      </c>
      <c r="D66" s="25">
        <f t="shared" si="20"/>
        <v>841</v>
      </c>
      <c r="E66" s="25">
        <f t="shared" si="20"/>
        <v>597</v>
      </c>
      <c r="F66" s="25">
        <f t="shared" si="20"/>
        <v>244</v>
      </c>
      <c r="G66" s="26">
        <f t="shared" si="20"/>
        <v>27766.010000000002</v>
      </c>
      <c r="H66" s="26">
        <f t="shared" si="20"/>
        <v>18997.030000000002</v>
      </c>
      <c r="I66" s="26">
        <f t="shared" si="20"/>
        <v>8768.9800000000014</v>
      </c>
      <c r="J66" s="26">
        <f t="shared" si="20"/>
        <v>2492026164.4399996</v>
      </c>
      <c r="K66" s="26">
        <f t="shared" si="20"/>
        <v>1856343342.4100001</v>
      </c>
      <c r="L66" s="26">
        <f t="shared" si="20"/>
        <v>548861697.75999999</v>
      </c>
      <c r="M66" s="26">
        <f t="shared" si="20"/>
        <v>86821124.269999996</v>
      </c>
      <c r="N66" s="26">
        <f t="shared" si="20"/>
        <v>0</v>
      </c>
      <c r="O66" s="26">
        <f t="shared" si="20"/>
        <v>0</v>
      </c>
      <c r="P66" s="26">
        <f t="shared" si="20"/>
        <v>0</v>
      </c>
      <c r="Q66" s="26">
        <f t="shared" si="20"/>
        <v>0</v>
      </c>
      <c r="R66" s="26">
        <f t="shared" si="20"/>
        <v>0</v>
      </c>
      <c r="S66" s="26">
        <f t="shared" si="20"/>
        <v>0</v>
      </c>
    </row>
    <row r="67" spans="1:19" s="6" customFormat="1" ht="48" customHeight="1" x14ac:dyDescent="0.25">
      <c r="A67" s="13" t="s">
        <v>120</v>
      </c>
      <c r="B67" s="15" t="s">
        <v>125</v>
      </c>
      <c r="C67" s="25">
        <v>51</v>
      </c>
      <c r="D67" s="25">
        <f>E67+F67</f>
        <v>29</v>
      </c>
      <c r="E67" s="25">
        <v>29</v>
      </c>
      <c r="F67" s="25">
        <v>0</v>
      </c>
      <c r="G67" s="26">
        <f>H67+I67</f>
        <v>869.7</v>
      </c>
      <c r="H67" s="26">
        <v>869.7</v>
      </c>
      <c r="I67" s="26">
        <v>0</v>
      </c>
      <c r="J67" s="26">
        <f>K67+L67+M67</f>
        <v>105865705.81</v>
      </c>
      <c r="K67" s="26">
        <v>66907917.950000003</v>
      </c>
      <c r="L67" s="26">
        <v>38851926.189999998</v>
      </c>
      <c r="M67" s="26"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6" customFormat="1" ht="48" customHeight="1" x14ac:dyDescent="0.25">
      <c r="A68" s="13" t="s">
        <v>121</v>
      </c>
      <c r="B68" s="15" t="s">
        <v>126</v>
      </c>
      <c r="C68" s="25">
        <v>1440</v>
      </c>
      <c r="D68" s="25">
        <f>E68+F68</f>
        <v>651</v>
      </c>
      <c r="E68" s="25">
        <v>421</v>
      </c>
      <c r="F68" s="25">
        <v>230</v>
      </c>
      <c r="G68" s="26">
        <f>H68+I68</f>
        <v>20695.68</v>
      </c>
      <c r="H68" s="26">
        <v>12446.4</v>
      </c>
      <c r="I68" s="26">
        <v>8249.2800000000007</v>
      </c>
      <c r="J68" s="26">
        <f>K68+L68+M68</f>
        <v>1802248617.0599999</v>
      </c>
      <c r="K68" s="26">
        <v>1378116494.99</v>
      </c>
      <c r="L68" s="26">
        <v>338000775.55000001</v>
      </c>
      <c r="M68" s="26">
        <v>86131346.519999996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6" customFormat="1" ht="48" customHeight="1" x14ac:dyDescent="0.25">
      <c r="A69" s="13" t="s">
        <v>122</v>
      </c>
      <c r="B69" s="15" t="s">
        <v>127</v>
      </c>
      <c r="C69" s="25">
        <v>261</v>
      </c>
      <c r="D69" s="25">
        <f>E69+F69</f>
        <v>138</v>
      </c>
      <c r="E69" s="25">
        <v>127</v>
      </c>
      <c r="F69" s="25">
        <v>11</v>
      </c>
      <c r="G69" s="26">
        <f>H69+I69</f>
        <v>5313.9299999999994</v>
      </c>
      <c r="H69" s="26">
        <v>4909.7299999999996</v>
      </c>
      <c r="I69" s="26">
        <v>404.2</v>
      </c>
      <c r="J69" s="26">
        <f>K69+L69+M69</f>
        <v>498735012.90999997</v>
      </c>
      <c r="K69" s="26">
        <v>353995863.69</v>
      </c>
      <c r="L69" s="26">
        <v>144240414.21000001</v>
      </c>
      <c r="M69" s="26">
        <v>498735.01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6" customFormat="1" ht="48" customHeight="1" x14ac:dyDescent="0.25">
      <c r="A70" s="13" t="s">
        <v>123</v>
      </c>
      <c r="B70" s="15" t="s">
        <v>128</v>
      </c>
      <c r="C70" s="25">
        <v>46</v>
      </c>
      <c r="D70" s="25">
        <f>E70+F70</f>
        <v>23</v>
      </c>
      <c r="E70" s="25">
        <v>20</v>
      </c>
      <c r="F70" s="25">
        <v>3</v>
      </c>
      <c r="G70" s="26">
        <f>H70+I70</f>
        <v>886.7</v>
      </c>
      <c r="H70" s="26">
        <v>771.2</v>
      </c>
      <c r="I70" s="26">
        <v>115.5</v>
      </c>
      <c r="J70" s="26">
        <f>K70+L70+M70</f>
        <v>85176828.659999996</v>
      </c>
      <c r="K70" s="26">
        <v>57323065.780000001</v>
      </c>
      <c r="L70" s="26">
        <v>27768581.809999999</v>
      </c>
      <c r="M70" s="26"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 x14ac:dyDescent="0.25">
      <c r="A71" s="29"/>
      <c r="B71" s="29"/>
      <c r="C71" s="29"/>
      <c r="D71" s="29"/>
      <c r="E71" s="29"/>
      <c r="F71" s="29"/>
      <c r="G71" s="29"/>
      <c r="H71" s="29"/>
      <c r="I71" s="16"/>
      <c r="J71" s="16"/>
      <c r="K71" s="16"/>
      <c r="L71" s="16"/>
      <c r="M71" s="16"/>
      <c r="N71" s="17"/>
      <c r="O71" s="30"/>
      <c r="P71" s="30"/>
      <c r="Q71" s="30"/>
      <c r="R71" s="30"/>
      <c r="S71" s="30"/>
    </row>
    <row r="72" spans="1:19" ht="15" customHeight="1" x14ac:dyDescent="0.25">
      <c r="A72" s="31" t="s">
        <v>117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5" customHeight="1" x14ac:dyDescent="0.25">
      <c r="A73" s="28"/>
      <c r="B73" s="28"/>
      <c r="C73" s="18"/>
      <c r="D73" s="18"/>
      <c r="E73" s="18"/>
      <c r="F73" s="18"/>
      <c r="G73" s="27"/>
      <c r="H73" s="18"/>
      <c r="I73" s="16"/>
      <c r="J73" s="16"/>
      <c r="K73" s="16"/>
      <c r="L73" s="16"/>
      <c r="M73" s="16"/>
      <c r="N73" s="17"/>
      <c r="O73" s="19"/>
      <c r="P73" s="19"/>
      <c r="Q73" s="19"/>
      <c r="R73" s="20"/>
      <c r="S73" s="20"/>
    </row>
    <row r="74" spans="1:19" ht="15" customHeight="1" x14ac:dyDescent="0.25">
      <c r="A74" s="28"/>
      <c r="B74" s="28"/>
      <c r="C74" s="18"/>
      <c r="D74" s="18"/>
      <c r="E74" s="18"/>
      <c r="F74" s="18"/>
      <c r="G74" s="27"/>
      <c r="H74" s="18"/>
      <c r="I74" s="16"/>
      <c r="J74" s="16"/>
      <c r="K74" s="16"/>
      <c r="L74" s="16"/>
      <c r="M74" s="16"/>
      <c r="N74" s="17"/>
      <c r="O74" s="30"/>
      <c r="P74" s="30"/>
      <c r="Q74" s="30"/>
      <c r="R74" s="32"/>
      <c r="S74" s="32"/>
    </row>
    <row r="75" spans="1:19" ht="15" customHeight="1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P75" s="23"/>
      <c r="Q75" s="23"/>
      <c r="R75" s="23"/>
      <c r="S75" s="23"/>
    </row>
    <row r="80" spans="1:19" x14ac:dyDescent="0.25">
      <c r="G80" s="24"/>
    </row>
    <row r="82" spans="7:7" x14ac:dyDescent="0.25">
      <c r="G82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Q6:S6"/>
    <mergeCell ref="A8:S8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71:H71"/>
    <mergeCell ref="Q71:S71"/>
    <mergeCell ref="O71:P71"/>
    <mergeCell ref="A72:S72"/>
    <mergeCell ref="O74:Q74"/>
    <mergeCell ref="R74:S74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&amp;C&amp;18&amp;P+35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2023-07-20T16:21:07Z</cp:lastPrinted>
  <dcterms:created xsi:type="dcterms:W3CDTF">2006-09-16T00:00:00Z</dcterms:created>
  <dcterms:modified xsi:type="dcterms:W3CDTF">2023-07-26T08:46:10Z</dcterms:modified>
</cp:coreProperties>
</file>